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.obando\OneDrive - United Nations Development Programme\PAISAJES PRODUCTIVOS\MICRO CAPITAL GRANTS\FASE I - 2018\2. ASOCUENCA\I informe\"/>
    </mc:Choice>
  </mc:AlternateContent>
  <xr:revisionPtr revIDLastSave="22" documentId="13_ncr:1_{D1BEA494-B9C9-48DD-BDE2-613D3F13F8C4}" xr6:coauthVersionLast="36" xr6:coauthVersionMax="43" xr10:uidLastSave="{B32A28AC-1943-4B60-90E7-EF91E424E6BF}"/>
  <bookViews>
    <workbookView xWindow="-120" yWindow="-120" windowWidth="20730" windowHeight="11160" activeTab="1" xr2:uid="{04987E70-6FBF-4789-B546-A797E4A5FDAD}"/>
  </bookViews>
  <sheets>
    <sheet name="Hoja1" sheetId="1" r:id="rId1"/>
    <sheet name="Hoja1 (2)" sheetId="2" r:id="rId2"/>
  </sheets>
  <definedNames>
    <definedName name="_xlnm._FilterDatabase" localSheetId="0" hidden="1">Hoja1!$B$2:$F$36</definedName>
    <definedName name="_xlnm._FilterDatabase" localSheetId="1" hidden="1">'Hoja1 (2)'!$B$4:$F$31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2" l="1"/>
  <c r="E33" i="2" l="1"/>
  <c r="E39" i="2" s="1"/>
  <c r="E35" i="2"/>
  <c r="E38" i="2"/>
  <c r="E28" i="1"/>
  <c r="E34" i="1"/>
  <c r="E31" i="1"/>
  <c r="E35" i="1"/>
</calcChain>
</file>

<file path=xl/sharedStrings.xml><?xml version="1.0" encoding="utf-8"?>
<sst xmlns="http://schemas.openxmlformats.org/spreadsheetml/2006/main" count="133" uniqueCount="68">
  <si>
    <t>Numero de factura o recibo</t>
  </si>
  <si>
    <t>Descripción del gasto</t>
  </si>
  <si>
    <t>Costo (en moneda local)</t>
  </si>
  <si>
    <t>Servicio de alimentación refrigerio para 23 personas en taller para ganaderos del proyecto paisajes productivos</t>
  </si>
  <si>
    <t>Servicio de transporte para 23 personas desde Santa Marta de Cajón hasta Santa Elena de General para taller para ganaderos en el COBAS del proyecto paisajes productivos</t>
  </si>
  <si>
    <t>Almuerzos reunión de sesión de trabajo</t>
  </si>
  <si>
    <t>FCO00059625AD01</t>
  </si>
  <si>
    <t>Insumos para actividad ganadera</t>
  </si>
  <si>
    <t>Compra de sustrato para llenado de bolsas para vivero</t>
  </si>
  <si>
    <t>Refrigerio y almuerzos para 25 personas en actividad con ganaderos del Proyecto Paisajes productivos</t>
  </si>
  <si>
    <t>Servicio de refrigerio para 17 personas en charla viveros paisajes productivos</t>
  </si>
  <si>
    <t>Alimentación para 17 personas charla viveros paisajes productivos</t>
  </si>
  <si>
    <t>127</t>
  </si>
  <si>
    <t>Alimentación sesión de trabajo: estrategias para la implementación del proyecto, sesión de trabajo vivero</t>
  </si>
  <si>
    <t>Gira Cacao - Hospedaje</t>
  </si>
  <si>
    <t>Gira Cacao - Desayuno</t>
  </si>
  <si>
    <t>Gira Cacao - Almuerzo</t>
  </si>
  <si>
    <t>Gira Cacao - Cena</t>
  </si>
  <si>
    <t>5212</t>
  </si>
  <si>
    <t>5216</t>
  </si>
  <si>
    <t>00100001010000004962</t>
  </si>
  <si>
    <t>5219</t>
  </si>
  <si>
    <t>0185079</t>
  </si>
  <si>
    <t>Refrigerios y almuerzos sesion paisajes</t>
  </si>
  <si>
    <t>0263</t>
  </si>
  <si>
    <t>0190337</t>
  </si>
  <si>
    <t>00100001010000000004</t>
  </si>
  <si>
    <t>Construcción de 50 abrevaderos</t>
  </si>
  <si>
    <t>Maquinas de cacao</t>
  </si>
  <si>
    <t>FCO0022270AD02</t>
  </si>
  <si>
    <t>0152202</t>
  </si>
  <si>
    <t>0152201</t>
  </si>
  <si>
    <t>0152203</t>
  </si>
  <si>
    <t>Refrigerio charla sobre pellets/jiffys en viveros</t>
  </si>
  <si>
    <t>1267956</t>
  </si>
  <si>
    <t>00100001010000000003</t>
  </si>
  <si>
    <t>Comision del banco por estado de cuenta</t>
  </si>
  <si>
    <t>OTROS</t>
  </si>
  <si>
    <t>Objetivo</t>
  </si>
  <si>
    <t>Posicionar al COBAS en el mercado turístico nacional e internacional mediante una ruta turística de conectividad que favorezca los encadenamientos productivos</t>
  </si>
  <si>
    <t>Implementar una estrategia de ganadería amigable con la restauración de la ruta de conectividad</t>
  </si>
  <si>
    <t>Reforestar las zonas degradadas prioritarias dentro de la ruta de conectividad</t>
  </si>
  <si>
    <t>Invertido</t>
  </si>
  <si>
    <t>00100001010000000827</t>
  </si>
  <si>
    <t>100001010000000014</t>
  </si>
  <si>
    <t>0190334</t>
  </si>
  <si>
    <t>0000008774</t>
  </si>
  <si>
    <t>Visita a ver funcionamiento de biodigestor y trapiche</t>
  </si>
  <si>
    <t>NA</t>
  </si>
  <si>
    <t>17151500;14093700</t>
  </si>
  <si>
    <t>60;65;62</t>
  </si>
  <si>
    <t>0266</t>
  </si>
  <si>
    <t>Desembolso</t>
  </si>
  <si>
    <t>Cheque #</t>
  </si>
  <si>
    <t>Monto inicial extra en la cuenta</t>
  </si>
  <si>
    <t>Saldo inicial del estado de cuenta</t>
  </si>
  <si>
    <t>Saldo final del estado de cuenta</t>
  </si>
  <si>
    <t>Gira Cacao - Demostración de procesado de cacao</t>
  </si>
  <si>
    <t>Construcción de vivero</t>
  </si>
  <si>
    <t>Materiales para vivero</t>
  </si>
  <si>
    <t>Refrigerio sesión de trabajo</t>
  </si>
  <si>
    <t>TOTAL</t>
  </si>
  <si>
    <t>objetivo 1</t>
  </si>
  <si>
    <t>I Desembolso</t>
  </si>
  <si>
    <t>Saldo</t>
  </si>
  <si>
    <t>DETALLE DE FACTURAS</t>
  </si>
  <si>
    <t>ASOCUENCA</t>
  </si>
  <si>
    <t>I INFORME DE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</si>
</sst>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41" fontId="0" fillId="0" borderId="0" xfId="1" applyFont="1"/>
    <xf numFmtId="0" fontId="0" fillId="0" borderId="0" xfId="0" applyBorder="1" applyAlignment="1">
      <alignment horizontal="left" vertical="center" wrapText="1"/>
    </xf>
    <xf numFmtId="49" fontId="0" fillId="0" borderId="0" xfId="0" applyNumberFormat="1" applyBorder="1"/>
    <xf numFmtId="0" fontId="0" fillId="0" borderId="0" xfId="0" applyBorder="1" applyAlignment="1">
      <alignment wrapText="1"/>
    </xf>
    <xf numFmtId="164" fontId="0" fillId="0" borderId="0" xfId="1" applyNumberFormat="1" applyFont="1"/>
    <xf numFmtId="164" fontId="0" fillId="0" borderId="0" xfId="0" applyNumberFormat="1"/>
    <xf numFmtId="41" fontId="0" fillId="0" borderId="0" xfId="0" applyNumberFormat="1"/>
    <xf numFmtId="49" fontId="0" fillId="0" borderId="0" xfId="1" applyNumberFormat="1" applyFont="1" applyBorder="1" applyAlignment="1">
      <alignment horizontal="right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2" xfId="0" applyNumberFormat="1" applyFont="1" applyBorder="1"/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3" fontId="0" fillId="0" borderId="0" xfId="0" applyNumberFormat="1"/>
    <xf numFmtId="41" fontId="4" fillId="0" borderId="15" xfId="1" applyFont="1" applyBorder="1" applyAlignment="1">
      <alignment horizontal="left" vertical="center" wrapText="1"/>
    </xf>
    <xf numFmtId="164" fontId="2" fillId="0" borderId="16" xfId="1" applyNumberFormat="1" applyFont="1" applyBorder="1" applyAlignment="1">
      <alignment horizontal="left" vertical="center"/>
    </xf>
    <xf numFmtId="164" fontId="2" fillId="0" borderId="17" xfId="1" applyNumberFormat="1" applyFont="1" applyBorder="1" applyAlignment="1">
      <alignment horizontal="left" vertical="center"/>
    </xf>
    <xf numFmtId="164" fontId="2" fillId="0" borderId="18" xfId="1" applyNumberFormat="1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center"/>
    </xf>
    <xf numFmtId="164" fontId="2" fillId="0" borderId="20" xfId="1" applyNumberFormat="1" applyFont="1" applyFill="1" applyBorder="1" applyAlignment="1">
      <alignment horizontal="left" vertical="center"/>
    </xf>
    <xf numFmtId="0" fontId="2" fillId="0" borderId="21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0" fillId="0" borderId="1" xfId="0" applyBorder="1"/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/>
    <xf numFmtId="0" fontId="2" fillId="0" borderId="0" xfId="0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left" vertical="center" wrapText="1"/>
    </xf>
    <xf numFmtId="164" fontId="6" fillId="0" borderId="0" xfId="0" applyNumberFormat="1" applyFont="1" applyBorder="1"/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49" fontId="2" fillId="0" borderId="23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164" fontId="2" fillId="0" borderId="0" xfId="1" applyNumberFormat="1" applyFont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49" fontId="2" fillId="0" borderId="5" xfId="1" applyNumberFormat="1" applyFont="1" applyBorder="1" applyAlignment="1">
      <alignment horizontal="left" vertical="center"/>
    </xf>
    <xf numFmtId="49" fontId="2" fillId="0" borderId="5" xfId="0" applyNumberFormat="1" applyFont="1" applyBorder="1"/>
    <xf numFmtId="49" fontId="2" fillId="0" borderId="2" xfId="0" applyNumberFormat="1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7" xfId="0" applyNumberFormat="1" applyFont="1" applyBorder="1"/>
    <xf numFmtId="164" fontId="2" fillId="0" borderId="21" xfId="1" applyNumberFormat="1" applyFont="1" applyBorder="1" applyAlignment="1">
      <alignment horizontal="left" vertical="center"/>
    </xf>
    <xf numFmtId="164" fontId="2" fillId="0" borderId="17" xfId="1" applyNumberFormat="1" applyFont="1" applyFill="1" applyBorder="1" applyAlignment="1">
      <alignment horizontal="left" vertical="center"/>
    </xf>
    <xf numFmtId="164" fontId="2" fillId="0" borderId="20" xfId="1" applyNumberFormat="1" applyFont="1" applyBorder="1" applyAlignment="1">
      <alignment horizontal="left" vertical="center"/>
    </xf>
    <xf numFmtId="0" fontId="5" fillId="0" borderId="0" xfId="0" applyFont="1"/>
    <xf numFmtId="164" fontId="5" fillId="0" borderId="0" xfId="1" applyNumberFormat="1" applyFont="1"/>
    <xf numFmtId="0" fontId="0" fillId="0" borderId="19" xfId="0" applyBorder="1"/>
    <xf numFmtId="164" fontId="0" fillId="0" borderId="19" xfId="1" applyNumberFormat="1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87D31-7757-4533-B790-31079A67CB15}">
  <dimension ref="B1:I40"/>
  <sheetViews>
    <sheetView topLeftCell="B16" workbookViewId="0">
      <selection activeCell="E35" sqref="E35"/>
    </sheetView>
  </sheetViews>
  <sheetFormatPr baseColWidth="10" defaultRowHeight="15" x14ac:dyDescent="0.25"/>
  <cols>
    <col min="1" max="1" width="19.85546875" customWidth="1"/>
    <col min="2" max="2" width="26.140625" customWidth="1"/>
    <col min="3" max="3" width="21.5703125" style="2" customWidth="1"/>
    <col min="4" max="4" width="47.28515625" style="1" customWidth="1"/>
    <col min="5" max="5" width="17.7109375" style="3" customWidth="1"/>
    <col min="6" max="6" width="17.42578125" customWidth="1"/>
    <col min="7" max="7" width="14.140625" bestFit="1" customWidth="1"/>
  </cols>
  <sheetData>
    <row r="1" spans="2:6" ht="15.75" thickBot="1" x14ac:dyDescent="0.3"/>
    <row r="2" spans="2:6" ht="32.25" thickBot="1" x14ac:dyDescent="0.3">
      <c r="B2" s="14" t="s">
        <v>38</v>
      </c>
      <c r="C2" s="26" t="s">
        <v>0</v>
      </c>
      <c r="D2" s="27" t="s">
        <v>1</v>
      </c>
      <c r="E2" s="29" t="s">
        <v>2</v>
      </c>
      <c r="F2" s="39" t="s">
        <v>53</v>
      </c>
    </row>
    <row r="3" spans="2:6" ht="60" customHeight="1" x14ac:dyDescent="0.25">
      <c r="B3" s="75" t="s">
        <v>39</v>
      </c>
      <c r="C3" s="16">
        <v>23</v>
      </c>
      <c r="D3" s="11" t="s">
        <v>5</v>
      </c>
      <c r="E3" s="30">
        <v>22500</v>
      </c>
      <c r="F3" s="38">
        <v>54</v>
      </c>
    </row>
    <row r="4" spans="2:6" ht="77.25" customHeight="1" x14ac:dyDescent="0.25">
      <c r="B4" s="73"/>
      <c r="C4" s="17" t="s">
        <v>12</v>
      </c>
      <c r="D4" s="12" t="s">
        <v>13</v>
      </c>
      <c r="E4" s="31">
        <v>40000</v>
      </c>
      <c r="F4" s="36">
        <v>61</v>
      </c>
    </row>
    <row r="5" spans="2:6" ht="75" customHeight="1" x14ac:dyDescent="0.25">
      <c r="B5" s="73"/>
      <c r="C5" s="17" t="s">
        <v>20</v>
      </c>
      <c r="D5" s="12" t="s">
        <v>14</v>
      </c>
      <c r="E5" s="31">
        <v>135600</v>
      </c>
      <c r="F5" s="36">
        <v>61</v>
      </c>
    </row>
    <row r="6" spans="2:6" x14ac:dyDescent="0.25">
      <c r="B6" s="73"/>
      <c r="C6" s="17" t="s">
        <v>46</v>
      </c>
      <c r="D6" s="12" t="s">
        <v>15</v>
      </c>
      <c r="E6" s="31">
        <v>28000</v>
      </c>
      <c r="F6" s="36">
        <v>61</v>
      </c>
    </row>
    <row r="7" spans="2:6" x14ac:dyDescent="0.25">
      <c r="B7" s="73"/>
      <c r="C7" s="17" t="s">
        <v>18</v>
      </c>
      <c r="D7" s="12" t="s">
        <v>16</v>
      </c>
      <c r="E7" s="31">
        <v>36600</v>
      </c>
      <c r="F7" s="36">
        <v>61</v>
      </c>
    </row>
    <row r="8" spans="2:6" x14ac:dyDescent="0.25">
      <c r="B8" s="73"/>
      <c r="C8" s="17" t="s">
        <v>19</v>
      </c>
      <c r="D8" s="12" t="s">
        <v>17</v>
      </c>
      <c r="E8" s="31">
        <v>44025</v>
      </c>
      <c r="F8" s="36">
        <v>61</v>
      </c>
    </row>
    <row r="9" spans="2:6" x14ac:dyDescent="0.25">
      <c r="B9" s="73"/>
      <c r="C9" s="17" t="s">
        <v>21</v>
      </c>
      <c r="D9" s="12" t="s">
        <v>15</v>
      </c>
      <c r="E9" s="31">
        <v>26400</v>
      </c>
      <c r="F9" s="36">
        <v>61</v>
      </c>
    </row>
    <row r="10" spans="2:6" x14ac:dyDescent="0.25">
      <c r="B10" s="73"/>
      <c r="C10" s="17" t="s">
        <v>22</v>
      </c>
      <c r="D10" s="12" t="s">
        <v>16</v>
      </c>
      <c r="E10" s="31">
        <v>56048</v>
      </c>
      <c r="F10" s="36">
        <v>61</v>
      </c>
    </row>
    <row r="11" spans="2:6" x14ac:dyDescent="0.25">
      <c r="B11" s="73"/>
      <c r="C11" s="17" t="s">
        <v>25</v>
      </c>
      <c r="D11" s="12" t="s">
        <v>57</v>
      </c>
      <c r="E11" s="31">
        <v>48000</v>
      </c>
      <c r="F11" s="36">
        <v>61</v>
      </c>
    </row>
    <row r="12" spans="2:6" ht="15.75" thickBot="1" x14ac:dyDescent="0.3">
      <c r="B12" s="76"/>
      <c r="C12" s="18" t="s">
        <v>43</v>
      </c>
      <c r="D12" s="13" t="s">
        <v>28</v>
      </c>
      <c r="E12" s="32">
        <v>4335045</v>
      </c>
      <c r="F12" s="36">
        <v>1058740</v>
      </c>
    </row>
    <row r="13" spans="2:6" ht="45" x14ac:dyDescent="0.25">
      <c r="B13" s="72" t="s">
        <v>40</v>
      </c>
      <c r="C13" s="19">
        <v>37</v>
      </c>
      <c r="D13" s="23" t="s">
        <v>3</v>
      </c>
      <c r="E13" s="33">
        <v>40000</v>
      </c>
      <c r="F13" s="36">
        <v>52</v>
      </c>
    </row>
    <row r="14" spans="2:6" ht="60" x14ac:dyDescent="0.25">
      <c r="B14" s="73"/>
      <c r="C14" s="17">
        <v>50</v>
      </c>
      <c r="D14" s="12" t="s">
        <v>4</v>
      </c>
      <c r="E14" s="31">
        <v>60000</v>
      </c>
      <c r="F14" s="36">
        <v>53</v>
      </c>
    </row>
    <row r="15" spans="2:6" x14ac:dyDescent="0.25">
      <c r="B15" s="73"/>
      <c r="C15" s="17" t="s">
        <v>6</v>
      </c>
      <c r="D15" s="12" t="s">
        <v>7</v>
      </c>
      <c r="E15" s="31">
        <v>18299</v>
      </c>
      <c r="F15" s="36">
        <v>56</v>
      </c>
    </row>
    <row r="16" spans="2:6" ht="45" x14ac:dyDescent="0.25">
      <c r="B16" s="73"/>
      <c r="C16" s="17" t="s">
        <v>30</v>
      </c>
      <c r="D16" s="12" t="s">
        <v>9</v>
      </c>
      <c r="E16" s="31">
        <v>180000</v>
      </c>
      <c r="F16" s="36">
        <v>59</v>
      </c>
    </row>
    <row r="17" spans="2:9" ht="30" x14ac:dyDescent="0.25">
      <c r="B17" s="73"/>
      <c r="C17" s="17" t="s">
        <v>34</v>
      </c>
      <c r="D17" s="12" t="s">
        <v>47</v>
      </c>
      <c r="E17" s="31">
        <v>16000</v>
      </c>
      <c r="F17" s="36">
        <v>61</v>
      </c>
    </row>
    <row r="18" spans="2:9" ht="50.25" customHeight="1" thickBot="1" x14ac:dyDescent="0.3">
      <c r="B18" s="74"/>
      <c r="C18" s="20" t="s">
        <v>26</v>
      </c>
      <c r="D18" s="24" t="s">
        <v>27</v>
      </c>
      <c r="E18" s="34">
        <v>6000000</v>
      </c>
      <c r="F18" s="36">
        <v>70</v>
      </c>
    </row>
    <row r="19" spans="2:9" ht="30" customHeight="1" x14ac:dyDescent="0.25">
      <c r="B19" s="75" t="s">
        <v>41</v>
      </c>
      <c r="C19" s="21" t="s">
        <v>44</v>
      </c>
      <c r="D19" s="11" t="s">
        <v>8</v>
      </c>
      <c r="E19" s="30">
        <v>70000</v>
      </c>
      <c r="F19" s="36">
        <v>58</v>
      </c>
    </row>
    <row r="20" spans="2:9" ht="30" x14ac:dyDescent="0.25">
      <c r="B20" s="73"/>
      <c r="C20" s="17" t="s">
        <v>45</v>
      </c>
      <c r="D20" s="12" t="s">
        <v>10</v>
      </c>
      <c r="E20" s="31">
        <v>9500</v>
      </c>
      <c r="F20" s="36">
        <v>63</v>
      </c>
      <c r="I20" s="9"/>
    </row>
    <row r="21" spans="2:9" x14ac:dyDescent="0.25">
      <c r="B21" s="73"/>
      <c r="C21" s="17" t="s">
        <v>51</v>
      </c>
      <c r="D21" s="12" t="s">
        <v>60</v>
      </c>
      <c r="E21" s="31">
        <v>9327</v>
      </c>
      <c r="F21" s="36">
        <v>61</v>
      </c>
      <c r="I21" s="9"/>
    </row>
    <row r="22" spans="2:9" ht="30" x14ac:dyDescent="0.25">
      <c r="B22" s="73"/>
      <c r="C22" s="17" t="s">
        <v>31</v>
      </c>
      <c r="D22" s="12" t="s">
        <v>11</v>
      </c>
      <c r="E22" s="31">
        <v>42000</v>
      </c>
      <c r="F22" s="36">
        <v>64</v>
      </c>
      <c r="H22" s="9"/>
    </row>
    <row r="23" spans="2:9" x14ac:dyDescent="0.25">
      <c r="B23" s="73"/>
      <c r="C23" s="17" t="s">
        <v>32</v>
      </c>
      <c r="D23" s="12" t="s">
        <v>33</v>
      </c>
      <c r="E23" s="31">
        <v>13000</v>
      </c>
      <c r="F23" s="36">
        <v>67</v>
      </c>
      <c r="H23" s="9"/>
    </row>
    <row r="24" spans="2:9" x14ac:dyDescent="0.25">
      <c r="B24" s="73"/>
      <c r="C24" s="17" t="s">
        <v>24</v>
      </c>
      <c r="D24" s="12" t="s">
        <v>23</v>
      </c>
      <c r="E24" s="31">
        <v>40000</v>
      </c>
      <c r="F24" s="36">
        <v>61</v>
      </c>
    </row>
    <row r="25" spans="2:9" x14ac:dyDescent="0.25">
      <c r="B25" s="73"/>
      <c r="C25" s="17" t="s">
        <v>35</v>
      </c>
      <c r="D25" s="12" t="s">
        <v>58</v>
      </c>
      <c r="E25" s="31">
        <v>2200000</v>
      </c>
      <c r="F25" s="36" t="s">
        <v>50</v>
      </c>
    </row>
    <row r="26" spans="2:9" ht="15.75" thickBot="1" x14ac:dyDescent="0.3">
      <c r="B26" s="76"/>
      <c r="C26" s="18" t="s">
        <v>29</v>
      </c>
      <c r="D26" s="13" t="s">
        <v>59</v>
      </c>
      <c r="E26" s="32">
        <v>664927.19999999995</v>
      </c>
      <c r="F26" s="36">
        <v>69</v>
      </c>
    </row>
    <row r="27" spans="2:9" ht="15.75" thickBot="1" x14ac:dyDescent="0.3">
      <c r="B27" s="15" t="s">
        <v>37</v>
      </c>
      <c r="C27" s="22" t="s">
        <v>48</v>
      </c>
      <c r="D27" s="25" t="s">
        <v>36</v>
      </c>
      <c r="E27" s="35">
        <v>592.24</v>
      </c>
      <c r="F27" s="37" t="s">
        <v>49</v>
      </c>
    </row>
    <row r="28" spans="2:9" ht="15.75" x14ac:dyDescent="0.25">
      <c r="B28" s="40"/>
      <c r="C28" s="41"/>
      <c r="D28" s="44" t="s">
        <v>61</v>
      </c>
      <c r="E28" s="45">
        <f>SUM(E3:E27)</f>
        <v>14135863.439999999</v>
      </c>
      <c r="F28" s="43"/>
    </row>
    <row r="29" spans="2:9" x14ac:dyDescent="0.25">
      <c r="B29" s="40"/>
      <c r="C29" s="41"/>
      <c r="D29" s="40"/>
      <c r="E29" s="42"/>
      <c r="F29" s="43"/>
    </row>
    <row r="30" spans="2:9" x14ac:dyDescent="0.25">
      <c r="B30" s="4"/>
      <c r="C30" s="5"/>
      <c r="D30" s="6"/>
      <c r="E30" s="10"/>
    </row>
    <row r="31" spans="2:9" x14ac:dyDescent="0.25">
      <c r="D31" t="s">
        <v>42</v>
      </c>
      <c r="E31" s="7">
        <f>SUM(E3:E27)</f>
        <v>14135863.439999999</v>
      </c>
    </row>
    <row r="32" spans="2:9" x14ac:dyDescent="0.25">
      <c r="D32" t="s">
        <v>52</v>
      </c>
      <c r="E32" s="7">
        <v>15617072</v>
      </c>
      <c r="F32" s="7"/>
      <c r="G32" s="28"/>
    </row>
    <row r="33" spans="4:7" x14ac:dyDescent="0.25">
      <c r="D33" t="s">
        <v>54</v>
      </c>
      <c r="E33" s="7">
        <v>9319.7000000000007</v>
      </c>
    </row>
    <row r="34" spans="4:7" x14ac:dyDescent="0.25">
      <c r="D34" t="s">
        <v>55</v>
      </c>
      <c r="E34" s="7">
        <f>E33+E32</f>
        <v>15626391.699999999</v>
      </c>
    </row>
    <row r="35" spans="4:7" x14ac:dyDescent="0.25">
      <c r="D35" t="s">
        <v>56</v>
      </c>
      <c r="E35" s="7">
        <f>E34-E31</f>
        <v>1490528.2599999998</v>
      </c>
    </row>
    <row r="36" spans="4:7" x14ac:dyDescent="0.25">
      <c r="D36"/>
    </row>
    <row r="40" spans="4:7" x14ac:dyDescent="0.25">
      <c r="G40" s="8"/>
    </row>
  </sheetData>
  <mergeCells count="3">
    <mergeCell ref="B13:B18"/>
    <mergeCell ref="B3:B12"/>
    <mergeCell ref="B19:B26"/>
  </mergeCells>
  <phoneticPr fontId="3" type="noConversion"/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BD56-0080-4697-9C4D-579A9579380C}">
  <sheetPr>
    <pageSetUpPr fitToPage="1"/>
  </sheetPr>
  <dimension ref="B1:I44"/>
  <sheetViews>
    <sheetView tabSelected="1" topLeftCell="A25" workbookViewId="0">
      <selection activeCell="E32" sqref="E32"/>
    </sheetView>
  </sheetViews>
  <sheetFormatPr baseColWidth="10" defaultRowHeight="15" x14ac:dyDescent="0.25"/>
  <cols>
    <col min="1" max="1" width="2.28515625" customWidth="1"/>
    <col min="2" max="2" width="26.140625" customWidth="1"/>
    <col min="3" max="3" width="21.5703125" style="2" customWidth="1"/>
    <col min="4" max="4" width="47.28515625" style="1" customWidth="1"/>
    <col min="5" max="5" width="17.7109375" style="3" customWidth="1"/>
    <col min="6" max="6" width="17.42578125" customWidth="1"/>
    <col min="7" max="7" width="14.140625" bestFit="1" customWidth="1"/>
  </cols>
  <sheetData>
    <row r="1" spans="2:6" ht="15.75" x14ac:dyDescent="0.25">
      <c r="B1" s="77" t="s">
        <v>66</v>
      </c>
      <c r="C1" s="77"/>
      <c r="D1" s="77"/>
      <c r="E1" s="77"/>
      <c r="F1" s="77"/>
    </row>
    <row r="2" spans="2:6" ht="15.75" x14ac:dyDescent="0.25">
      <c r="B2" s="77" t="s">
        <v>65</v>
      </c>
      <c r="C2" s="77"/>
      <c r="D2" s="77"/>
      <c r="E2" s="77"/>
      <c r="F2" s="77"/>
    </row>
    <row r="3" spans="2:6" ht="16.5" thickBot="1" x14ac:dyDescent="0.3">
      <c r="B3" s="77" t="s">
        <v>67</v>
      </c>
      <c r="C3" s="77"/>
      <c r="D3" s="77"/>
      <c r="E3" s="77"/>
      <c r="F3" s="77"/>
    </row>
    <row r="4" spans="2:6" ht="32.25" thickBot="1" x14ac:dyDescent="0.3">
      <c r="B4" s="14" t="s">
        <v>38</v>
      </c>
      <c r="C4" s="26" t="s">
        <v>0</v>
      </c>
      <c r="D4" s="27" t="s">
        <v>1</v>
      </c>
      <c r="E4" s="29" t="s">
        <v>2</v>
      </c>
      <c r="F4" s="39" t="s">
        <v>53</v>
      </c>
    </row>
    <row r="5" spans="2:6" ht="60" customHeight="1" x14ac:dyDescent="0.25">
      <c r="B5" s="46" t="s">
        <v>40</v>
      </c>
      <c r="C5" s="16">
        <v>37</v>
      </c>
      <c r="D5" s="11" t="s">
        <v>3</v>
      </c>
      <c r="E5" s="30">
        <v>40000</v>
      </c>
      <c r="F5" s="38">
        <v>52</v>
      </c>
    </row>
    <row r="6" spans="2:6" ht="77.25" customHeight="1" x14ac:dyDescent="0.25">
      <c r="B6" s="47"/>
      <c r="C6" s="17">
        <v>50</v>
      </c>
      <c r="D6" s="12" t="s">
        <v>4</v>
      </c>
      <c r="E6" s="31">
        <v>60000</v>
      </c>
      <c r="F6" s="36">
        <v>53</v>
      </c>
    </row>
    <row r="7" spans="2:6" ht="75" customHeight="1" x14ac:dyDescent="0.25">
      <c r="B7" s="47" t="s">
        <v>39</v>
      </c>
      <c r="C7" s="17">
        <v>23</v>
      </c>
      <c r="D7" s="12" t="s">
        <v>5</v>
      </c>
      <c r="E7" s="31">
        <v>22500</v>
      </c>
      <c r="F7" s="36">
        <v>54</v>
      </c>
    </row>
    <row r="8" spans="2:6" x14ac:dyDescent="0.25">
      <c r="B8" s="47"/>
      <c r="C8" s="17" t="s">
        <v>6</v>
      </c>
      <c r="D8" s="12" t="s">
        <v>7</v>
      </c>
      <c r="E8" s="31">
        <v>18299</v>
      </c>
      <c r="F8" s="36">
        <v>56</v>
      </c>
    </row>
    <row r="9" spans="2:6" ht="60" x14ac:dyDescent="0.25">
      <c r="B9" s="47" t="s">
        <v>41</v>
      </c>
      <c r="C9" s="57" t="s">
        <v>44</v>
      </c>
      <c r="D9" s="12" t="s">
        <v>8</v>
      </c>
      <c r="E9" s="31">
        <v>70000</v>
      </c>
      <c r="F9" s="36">
        <v>58</v>
      </c>
    </row>
    <row r="10" spans="2:6" ht="45" x14ac:dyDescent="0.25">
      <c r="B10" s="47"/>
      <c r="C10" s="17" t="s">
        <v>30</v>
      </c>
      <c r="D10" s="12" t="s">
        <v>9</v>
      </c>
      <c r="E10" s="31">
        <v>180000</v>
      </c>
      <c r="F10" s="36">
        <v>59</v>
      </c>
    </row>
    <row r="11" spans="2:6" ht="45" x14ac:dyDescent="0.25">
      <c r="B11" s="47"/>
      <c r="C11" s="17" t="s">
        <v>12</v>
      </c>
      <c r="D11" s="12" t="s">
        <v>13</v>
      </c>
      <c r="E11" s="31">
        <v>40000</v>
      </c>
      <c r="F11" s="36">
        <v>61</v>
      </c>
    </row>
    <row r="12" spans="2:6" x14ac:dyDescent="0.25">
      <c r="B12" s="47"/>
      <c r="C12" s="17" t="s">
        <v>20</v>
      </c>
      <c r="D12" s="12" t="s">
        <v>14</v>
      </c>
      <c r="E12" s="31">
        <v>135600</v>
      </c>
      <c r="F12" s="36">
        <v>61</v>
      </c>
    </row>
    <row r="13" spans="2:6" x14ac:dyDescent="0.25">
      <c r="B13" s="47"/>
      <c r="C13" s="17" t="s">
        <v>46</v>
      </c>
      <c r="D13" s="12" t="s">
        <v>15</v>
      </c>
      <c r="E13" s="31">
        <v>28000</v>
      </c>
      <c r="F13" s="36">
        <v>61</v>
      </c>
    </row>
    <row r="14" spans="2:6" ht="15.75" thickBot="1" x14ac:dyDescent="0.3">
      <c r="B14" s="48"/>
      <c r="C14" s="18" t="s">
        <v>18</v>
      </c>
      <c r="D14" s="13" t="s">
        <v>16</v>
      </c>
      <c r="E14" s="32">
        <v>36600</v>
      </c>
      <c r="F14" s="36">
        <v>61</v>
      </c>
    </row>
    <row r="15" spans="2:6" x14ac:dyDescent="0.25">
      <c r="B15" s="49"/>
      <c r="C15" s="50" t="s">
        <v>19</v>
      </c>
      <c r="D15" s="51" t="s">
        <v>17</v>
      </c>
      <c r="E15" s="52">
        <v>44025</v>
      </c>
      <c r="F15" s="36">
        <v>61</v>
      </c>
    </row>
    <row r="16" spans="2:6" ht="45" customHeight="1" x14ac:dyDescent="0.25">
      <c r="B16" s="53"/>
      <c r="C16" s="19" t="s">
        <v>21</v>
      </c>
      <c r="D16" s="23" t="s">
        <v>15</v>
      </c>
      <c r="E16" s="33">
        <v>26400</v>
      </c>
      <c r="F16" s="36">
        <v>61</v>
      </c>
    </row>
    <row r="17" spans="2:9" x14ac:dyDescent="0.25">
      <c r="B17" s="47"/>
      <c r="C17" s="17" t="s">
        <v>22</v>
      </c>
      <c r="D17" s="12" t="s">
        <v>16</v>
      </c>
      <c r="E17" s="31">
        <v>56048</v>
      </c>
      <c r="F17" s="36">
        <v>61</v>
      </c>
    </row>
    <row r="18" spans="2:9" x14ac:dyDescent="0.25">
      <c r="B18" s="47"/>
      <c r="C18" s="17" t="s">
        <v>25</v>
      </c>
      <c r="D18" s="12" t="s">
        <v>57</v>
      </c>
      <c r="E18" s="31">
        <v>48000</v>
      </c>
      <c r="F18" s="36">
        <v>61</v>
      </c>
    </row>
    <row r="19" spans="2:9" ht="30" x14ac:dyDescent="0.25">
      <c r="B19" s="47"/>
      <c r="C19" s="17" t="s">
        <v>34</v>
      </c>
      <c r="D19" s="12" t="s">
        <v>47</v>
      </c>
      <c r="E19" s="31">
        <v>16000</v>
      </c>
      <c r="F19" s="36">
        <v>61</v>
      </c>
    </row>
    <row r="20" spans="2:9" x14ac:dyDescent="0.25">
      <c r="B20" s="47"/>
      <c r="C20" s="17" t="s">
        <v>51</v>
      </c>
      <c r="D20" s="12" t="s">
        <v>60</v>
      </c>
      <c r="E20" s="31">
        <v>9327</v>
      </c>
      <c r="F20" s="36">
        <v>61</v>
      </c>
    </row>
    <row r="21" spans="2:9" ht="50.25" customHeight="1" thickBot="1" x14ac:dyDescent="0.3">
      <c r="B21" s="54"/>
      <c r="C21" s="61" t="s">
        <v>24</v>
      </c>
      <c r="D21" s="63" t="s">
        <v>23</v>
      </c>
      <c r="E21" s="67">
        <v>40000</v>
      </c>
      <c r="F21" s="36">
        <v>61</v>
      </c>
    </row>
    <row r="22" spans="2:9" ht="30" customHeight="1" x14ac:dyDescent="0.25">
      <c r="B22" s="46"/>
      <c r="C22" s="16" t="s">
        <v>45</v>
      </c>
      <c r="D22" s="11" t="s">
        <v>10</v>
      </c>
      <c r="E22" s="30">
        <v>9500</v>
      </c>
      <c r="F22" s="36">
        <v>63</v>
      </c>
    </row>
    <row r="23" spans="2:9" ht="30" x14ac:dyDescent="0.25">
      <c r="B23" s="47"/>
      <c r="C23" s="17" t="s">
        <v>31</v>
      </c>
      <c r="D23" s="12" t="s">
        <v>11</v>
      </c>
      <c r="E23" s="31">
        <v>42000</v>
      </c>
      <c r="F23" s="36">
        <v>64</v>
      </c>
      <c r="I23" s="9"/>
    </row>
    <row r="24" spans="2:9" x14ac:dyDescent="0.25">
      <c r="B24" s="47"/>
      <c r="C24" s="17" t="s">
        <v>32</v>
      </c>
      <c r="D24" s="12" t="s">
        <v>33</v>
      </c>
      <c r="E24" s="31">
        <v>13000</v>
      </c>
      <c r="F24" s="36">
        <v>67</v>
      </c>
      <c r="I24" s="9"/>
    </row>
    <row r="25" spans="2:9" x14ac:dyDescent="0.25">
      <c r="B25" s="47"/>
      <c r="C25" s="17" t="s">
        <v>29</v>
      </c>
      <c r="D25" s="12" t="s">
        <v>59</v>
      </c>
      <c r="E25" s="31">
        <v>664927.19999999995</v>
      </c>
      <c r="F25" s="36">
        <v>69</v>
      </c>
      <c r="H25" s="9"/>
    </row>
    <row r="26" spans="2:9" x14ac:dyDescent="0.25">
      <c r="B26" s="47"/>
      <c r="C26" s="60" t="s">
        <v>26</v>
      </c>
      <c r="D26" s="62" t="s">
        <v>27</v>
      </c>
      <c r="E26" s="66">
        <v>6000000</v>
      </c>
      <c r="F26" s="36">
        <v>70</v>
      </c>
      <c r="H26" s="9"/>
    </row>
    <row r="27" spans="2:9" x14ac:dyDescent="0.25">
      <c r="B27" s="47"/>
      <c r="C27" s="17" t="s">
        <v>43</v>
      </c>
      <c r="D27" s="12" t="s">
        <v>28</v>
      </c>
      <c r="E27" s="31">
        <v>4335045</v>
      </c>
      <c r="F27" s="36">
        <v>1058740</v>
      </c>
    </row>
    <row r="28" spans="2:9" x14ac:dyDescent="0.25">
      <c r="B28" s="55" t="s">
        <v>37</v>
      </c>
      <c r="C28" s="58" t="s">
        <v>48</v>
      </c>
      <c r="D28" s="12" t="s">
        <v>36</v>
      </c>
      <c r="E28" s="64">
        <v>592.24</v>
      </c>
      <c r="F28" s="36" t="s">
        <v>49</v>
      </c>
    </row>
    <row r="29" spans="2:9" ht="15.75" thickBot="1" x14ac:dyDescent="0.3">
      <c r="B29" s="48"/>
      <c r="C29" s="18" t="s">
        <v>35</v>
      </c>
      <c r="D29" s="13" t="s">
        <v>58</v>
      </c>
      <c r="E29" s="32">
        <v>2200000</v>
      </c>
      <c r="F29" s="36" t="s">
        <v>50</v>
      </c>
    </row>
    <row r="30" spans="2:9" ht="15.75" thickBot="1" x14ac:dyDescent="0.3">
      <c r="B30" s="56" t="s">
        <v>62</v>
      </c>
      <c r="C30" s="59"/>
      <c r="D30" s="25"/>
      <c r="E30" s="65"/>
      <c r="F30" s="37"/>
    </row>
    <row r="31" spans="2:9" ht="15.75" x14ac:dyDescent="0.25">
      <c r="B31" s="40"/>
      <c r="C31" s="41"/>
      <c r="D31" s="44" t="s">
        <v>61</v>
      </c>
      <c r="E31" s="45">
        <f>SUM(E5:E30)</f>
        <v>14135863.439999999</v>
      </c>
      <c r="F31" s="43"/>
    </row>
    <row r="32" spans="2:9" x14ac:dyDescent="0.25">
      <c r="B32" s="40"/>
      <c r="C32" s="41"/>
      <c r="D32" s="40"/>
      <c r="E32" s="42"/>
      <c r="F32" s="43"/>
    </row>
    <row r="33" spans="4:7" x14ac:dyDescent="0.25">
      <c r="D33" t="s">
        <v>42</v>
      </c>
      <c r="E33" s="7">
        <f>+E31</f>
        <v>14135863.439999999</v>
      </c>
    </row>
    <row r="34" spans="4:7" x14ac:dyDescent="0.25">
      <c r="D34" s="70" t="s">
        <v>63</v>
      </c>
      <c r="E34" s="71">
        <v>15617072</v>
      </c>
      <c r="F34" s="7"/>
      <c r="G34" s="28"/>
    </row>
    <row r="35" spans="4:7" x14ac:dyDescent="0.25">
      <c r="D35" s="68" t="s">
        <v>64</v>
      </c>
      <c r="E35" s="69">
        <f>+E34-E33</f>
        <v>1481208.5600000005</v>
      </c>
      <c r="F35" s="7"/>
      <c r="G35" s="28"/>
    </row>
    <row r="36" spans="4:7" x14ac:dyDescent="0.25">
      <c r="D36"/>
      <c r="E36" s="7"/>
      <c r="F36" s="7"/>
      <c r="G36" s="28"/>
    </row>
    <row r="37" spans="4:7" x14ac:dyDescent="0.25">
      <c r="D37" t="s">
        <v>54</v>
      </c>
      <c r="E37" s="7">
        <v>9319.7000000000007</v>
      </c>
    </row>
    <row r="38" spans="4:7" x14ac:dyDescent="0.25">
      <c r="D38" t="s">
        <v>55</v>
      </c>
      <c r="E38" s="7">
        <f>E37+E34</f>
        <v>15626391.699999999</v>
      </c>
    </row>
    <row r="39" spans="4:7" x14ac:dyDescent="0.25">
      <c r="D39" t="s">
        <v>56</v>
      </c>
      <c r="E39" s="7">
        <f>E38-E33</f>
        <v>1490528.2599999998</v>
      </c>
    </row>
    <row r="40" spans="4:7" x14ac:dyDescent="0.25">
      <c r="D40"/>
    </row>
    <row r="44" spans="4:7" x14ac:dyDescent="0.25">
      <c r="G44" s="8"/>
    </row>
  </sheetData>
  <autoFilter ref="B4:F31" xr:uid="{152FBE81-3E51-4C31-9555-8A5DF4446738}">
    <sortState ref="B5:F31">
      <sortCondition ref="F4:F31"/>
    </sortState>
  </autoFilter>
  <mergeCells count="3">
    <mergeCell ref="B1:F1"/>
    <mergeCell ref="B2:F2"/>
    <mergeCell ref="B3:F3"/>
  </mergeCells>
  <pageMargins left="0.43" right="0.38" top="0.53" bottom="0.55000000000000004" header="0.3" footer="0.3"/>
  <pageSetup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2021-01-18T22:00:00+00:00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>CRI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Progress Report</TermName>
          <TermId xmlns="http://schemas.microsoft.com/office/infopath/2007/PartnerControls">03c70d0e-c75e-4cfb-8288-e692640ede14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2018-11-30T05:00:00+00:00</Document_x0020_Coverage_x0020_Period_x0020_Start_x0020_Date>
    <Document_x0020_Coverage_x0020_Period_x0020_End_x0020_Date xmlns="f1161f5b-24a3-4c2d-bc81-44cb9325e8ee">2019-04-15T04:00:00+00:00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1112</Value>
      <Value>242</Value>
      <Value>1289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00096514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Spanish</TermName>
          <TermId xmlns="http://schemas.microsoft.com/office/infopath/2007/PartnerControls">4e414ef6-23af-4d09-959b-cacfb5bc82ab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CRI</TermName>
          <TermId xmlns="http://schemas.microsoft.com/office/infopath/2007/PartnerControls">63660651-f839-4300-a31c-00f97fb7fdd7</TermId>
        </TermInfo>
      </Terms>
    </gc6531b704974d528487414686b72f6f>
    <_dlc_DocId xmlns="f1161f5b-24a3-4c2d-bc81-44cb9325e8ee">ATLASPDC-4-129201</_dlc_DocId>
    <_dlc_DocIdUrl xmlns="f1161f5b-24a3-4c2d-bc81-44cb9325e8ee">
      <Url>https://info.undp.org/docs/pdc/_layouts/DocIdRedir.aspx?ID=ATLASPDC-4-129201</Url>
      <Description>ATLASPDC-4-129201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5F4988EF-046A-4D07-9FA4-B0D390EE2E74}"/>
</file>

<file path=customXml/itemProps2.xml><?xml version="1.0" encoding="utf-8"?>
<ds:datastoreItem xmlns:ds="http://schemas.openxmlformats.org/officeDocument/2006/customXml" ds:itemID="{09F6D83E-6772-401C-84C3-217755C79952}"/>
</file>

<file path=customXml/itemProps3.xml><?xml version="1.0" encoding="utf-8"?>
<ds:datastoreItem xmlns:ds="http://schemas.openxmlformats.org/officeDocument/2006/customXml" ds:itemID="{375847E8-B847-4C79-99B9-072452BAF322}"/>
</file>

<file path=customXml/itemProps4.xml><?xml version="1.0" encoding="utf-8"?>
<ds:datastoreItem xmlns:ds="http://schemas.openxmlformats.org/officeDocument/2006/customXml" ds:itemID="{7367AFFC-AAF4-4C77-8892-17FF1AE50931}"/>
</file>

<file path=customXml/itemProps5.xml><?xml version="1.0" encoding="utf-8"?>
<ds:datastoreItem xmlns:ds="http://schemas.openxmlformats.org/officeDocument/2006/customXml" ds:itemID="{E7046275-9D57-42B1-86A6-8DEB7B240B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I</dc:title>
  <dc:subject/>
  <dc:creator>Jimmy Barrantes</dc:creator>
  <cp:lastModifiedBy>Milena Obando</cp:lastModifiedBy>
  <cp:lastPrinted>2019-06-28T17:29:12Z</cp:lastPrinted>
  <dcterms:created xsi:type="dcterms:W3CDTF">2019-06-09T23:45:34Z</dcterms:created>
  <dcterms:modified xsi:type="dcterms:W3CDTF">2019-07-02T13:58:49Z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242;#Spanish|4e414ef6-23af-4d09-959b-cacfb5bc82ab</vt:lpwstr>
  </property>
  <property fmtid="{D5CDD505-2E9C-101B-9397-08002B2CF9AE}" pid="7" name="Operating Unit0">
    <vt:lpwstr>1289;#CRI|63660651-f839-4300-a31c-00f97fb7fdd7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1112;#Progress Report|03c70d0e-c75e-4cfb-8288-e692640ede14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/>
  </property>
  <property fmtid="{D5CDD505-2E9C-101B-9397-08002B2CF9AE}" pid="13" name="_dlc_DocIdItemGuid">
    <vt:lpwstr>0746fabe-244c-4c0b-8ef5-50fbaa30f562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